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ASTEOH\05-Projets\P2519 - BOXES CYNOTECHNIQUE DISP\04 - Economiste\04 - PRO\04 - DPGF\DPGF PRO - 12 11 2025\"/>
    </mc:Choice>
  </mc:AlternateContent>
  <xr:revisionPtr revIDLastSave="0" documentId="13_ncr:1_{187E20EE-EB74-4CE7-ADC2-A944F20D4BD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Lot N°04 Page de garde" sheetId="1" r:id="rId1"/>
    <sheet name="Lot N°04 CARRELAGES - NETTOYAG" sheetId="2" r:id="rId2"/>
  </sheets>
  <definedNames>
    <definedName name="_xlnm.Print_Titles" localSheetId="1">'Lot N°04 CARRELAGES - NETTOYAG'!$1:$2</definedName>
    <definedName name="_xlnm.Print_Area" localSheetId="1">'Lot N°04 CARRELAGES - NETTOYAG'!$A$1:$F$83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4" i="2" s="1"/>
  <c r="F27" i="2"/>
  <c r="F33" i="2" s="1"/>
  <c r="F28" i="2"/>
  <c r="F29" i="2"/>
  <c r="F30" i="2"/>
  <c r="F31" i="2"/>
  <c r="F36" i="2"/>
  <c r="F37" i="2"/>
  <c r="F38" i="2"/>
  <c r="F41" i="2" s="1"/>
  <c r="F39" i="2"/>
  <c r="F44" i="2"/>
  <c r="F45" i="2"/>
  <c r="F46" i="2"/>
  <c r="F47" i="2"/>
  <c r="F48" i="2"/>
  <c r="F49" i="2"/>
  <c r="F51" i="2"/>
  <c r="F54" i="2"/>
  <c r="F55" i="2"/>
  <c r="F56" i="2"/>
  <c r="F57" i="2"/>
  <c r="F58" i="2"/>
  <c r="F63" i="2"/>
  <c r="F65" i="2"/>
  <c r="F68" i="2"/>
  <c r="F70" i="2"/>
  <c r="F73" i="2"/>
  <c r="F74" i="2"/>
  <c r="F76" i="2"/>
  <c r="B81" i="2"/>
  <c r="F60" i="2" l="1"/>
  <c r="F80" i="2" s="1"/>
  <c r="F81" i="2" l="1"/>
  <c r="F82" i="2" s="1"/>
</calcChain>
</file>

<file path=xl/sharedStrings.xml><?xml version="1.0" encoding="utf-8"?>
<sst xmlns="http://schemas.openxmlformats.org/spreadsheetml/2006/main" count="240" uniqueCount="240">
  <si>
    <t>U</t>
  </si>
  <si>
    <t>Quantité</t>
  </si>
  <si>
    <t>Prix Unitaire HT en €</t>
  </si>
  <si>
    <t>Montant HT en €</t>
  </si>
  <si>
    <t>CARRELAGES - NETTOYAGE</t>
  </si>
  <si>
    <t>CH2</t>
  </si>
  <si>
    <t>SDUR</t>
  </si>
  <si>
    <t>04-0</t>
  </si>
  <si>
    <t>SPECIFICATIONS GENERALES</t>
  </si>
  <si>
    <t>CH3</t>
  </si>
  <si>
    <t xml:space="preserve">04-0-1 </t>
  </si>
  <si>
    <t>Objet du marché</t>
  </si>
  <si>
    <t>ART</t>
  </si>
  <si>
    <t>000-C720</t>
  </si>
  <si>
    <t xml:space="preserve">04-0-2 </t>
  </si>
  <si>
    <t>Normes - DTU - Réglementations</t>
  </si>
  <si>
    <t>ART</t>
  </si>
  <si>
    <t>000-C721</t>
  </si>
  <si>
    <t xml:space="preserve">04-0-3 </t>
  </si>
  <si>
    <t>Prescriptions techniques</t>
  </si>
  <si>
    <t>ART</t>
  </si>
  <si>
    <t>000-C722</t>
  </si>
  <si>
    <t xml:space="preserve">04-0-4 </t>
  </si>
  <si>
    <t>Condition d'exécution des travaux</t>
  </si>
  <si>
    <t>ART</t>
  </si>
  <si>
    <t>000-O563</t>
  </si>
  <si>
    <t xml:space="preserve">04-0-5 </t>
  </si>
  <si>
    <t>Charge à prendre en compte</t>
  </si>
  <si>
    <t>ART</t>
  </si>
  <si>
    <t>000-C724</t>
  </si>
  <si>
    <t xml:space="preserve">04-0-6 </t>
  </si>
  <si>
    <t>Documents à fournir</t>
  </si>
  <si>
    <t>ART</t>
  </si>
  <si>
    <t>000-C730</t>
  </si>
  <si>
    <t xml:space="preserve">04-0-7 </t>
  </si>
  <si>
    <t>Situation climatique</t>
  </si>
  <si>
    <t>ART</t>
  </si>
  <si>
    <t>000-C738</t>
  </si>
  <si>
    <t xml:space="preserve">04-0-8 </t>
  </si>
  <si>
    <t>Zone sismique</t>
  </si>
  <si>
    <t>ART</t>
  </si>
  <si>
    <t>000-C764</t>
  </si>
  <si>
    <t xml:space="preserve">04-0-9 </t>
  </si>
  <si>
    <t>Échafaudages - Accès en hauteur - Moyens de levage</t>
  </si>
  <si>
    <t>ART</t>
  </si>
  <si>
    <t>000-C789</t>
  </si>
  <si>
    <t xml:space="preserve">04-0-10 </t>
  </si>
  <si>
    <t>Reconnaissance des lieux</t>
  </si>
  <si>
    <t>ART</t>
  </si>
  <si>
    <t>000-C811</t>
  </si>
  <si>
    <t xml:space="preserve">04-0-11 </t>
  </si>
  <si>
    <t>État des lieux</t>
  </si>
  <si>
    <t>ART</t>
  </si>
  <si>
    <t>000-C818</t>
  </si>
  <si>
    <t xml:space="preserve">04-0-12 </t>
  </si>
  <si>
    <t>Plan général de coordination sécurité et protection de la santé</t>
  </si>
  <si>
    <t>ART</t>
  </si>
  <si>
    <t>000-C819</t>
  </si>
  <si>
    <t xml:space="preserve">04-0-13 </t>
  </si>
  <si>
    <t>Intervention en site occupé</t>
  </si>
  <si>
    <t>ART</t>
  </si>
  <si>
    <t>000-C841</t>
  </si>
  <si>
    <t xml:space="preserve">04-0-14 </t>
  </si>
  <si>
    <t>Implantation - Traits de niveau</t>
  </si>
  <si>
    <t>ART</t>
  </si>
  <si>
    <t>000-C842</t>
  </si>
  <si>
    <t xml:space="preserve">04-0-15 </t>
  </si>
  <si>
    <t>Échantillons - Fiches produits</t>
  </si>
  <si>
    <t>ART</t>
  </si>
  <si>
    <t>000-C843</t>
  </si>
  <si>
    <t xml:space="preserve">04-0-16 </t>
  </si>
  <si>
    <t>Dossier des Ouvrages Exécutés (DOE)</t>
  </si>
  <si>
    <t>ART</t>
  </si>
  <si>
    <t>000-C844</t>
  </si>
  <si>
    <t xml:space="preserve">04-0-17 </t>
  </si>
  <si>
    <t>DPGF</t>
  </si>
  <si>
    <t>ART</t>
  </si>
  <si>
    <t>000-C916</t>
  </si>
  <si>
    <t>Total SPECIFICATIONS GENERALES</t>
  </si>
  <si>
    <t>STOT</t>
  </si>
  <si>
    <t>04-1</t>
  </si>
  <si>
    <t>REVETEMENTS DE SOLS CARRELAGES EXTERIEURS</t>
  </si>
  <si>
    <t>CH3</t>
  </si>
  <si>
    <t xml:space="preserve">04-1-1 </t>
  </si>
  <si>
    <t>Chape forme de pente - Extérieur</t>
  </si>
  <si>
    <t>M2</t>
  </si>
  <si>
    <t>ART</t>
  </si>
  <si>
    <t>000-N404</t>
  </si>
  <si>
    <t xml:space="preserve">04-1-2 </t>
  </si>
  <si>
    <t>Système de drainage et étanchéité pour carrelage</t>
  </si>
  <si>
    <t>M2</t>
  </si>
  <si>
    <t>ART</t>
  </si>
  <si>
    <t>000-C309</t>
  </si>
  <si>
    <t xml:space="preserve">04-1-3 </t>
  </si>
  <si>
    <t>Carrelage grès cérame 30 x 30 cm - R11 (PC 20) - U4 P4</t>
  </si>
  <si>
    <t>M2</t>
  </si>
  <si>
    <t>ART</t>
  </si>
  <si>
    <t>000-C319</t>
  </si>
  <si>
    <t xml:space="preserve">04-1-4 </t>
  </si>
  <si>
    <t>Plinthe à gorge grès cérame - 30 x 10 cm</t>
  </si>
  <si>
    <t>ML</t>
  </si>
  <si>
    <t>ART</t>
  </si>
  <si>
    <t>000-N407</t>
  </si>
  <si>
    <t xml:space="preserve">04-1-5 </t>
  </si>
  <si>
    <t>Profilé d'arrêt en inox</t>
  </si>
  <si>
    <t>ML</t>
  </si>
  <si>
    <t>ART</t>
  </si>
  <si>
    <t>000-C366</t>
  </si>
  <si>
    <t>Total REVETEMENTS DE SOLS CARRELAGES EXTERIEURS</t>
  </si>
  <si>
    <t>STOT</t>
  </si>
  <si>
    <t>04-2</t>
  </si>
  <si>
    <t>CARRELAGES MURAUX EXTERIEURS</t>
  </si>
  <si>
    <t>CH3</t>
  </si>
  <si>
    <t xml:space="preserve">04-2-1 </t>
  </si>
  <si>
    <t>Système d'étanchéité sous carrelage mural</t>
  </si>
  <si>
    <t>M2</t>
  </si>
  <si>
    <t>ART</t>
  </si>
  <si>
    <t>000-N405</t>
  </si>
  <si>
    <t xml:space="preserve">04-2-2 </t>
  </si>
  <si>
    <t>Carrelage mural 30 x 30 cm</t>
  </si>
  <si>
    <t>M2</t>
  </si>
  <si>
    <t>ART</t>
  </si>
  <si>
    <t>000-N406</t>
  </si>
  <si>
    <t xml:space="preserve">04-2-3 </t>
  </si>
  <si>
    <t>Traitement des angles saillants et rives libres avec profilé inox</t>
  </si>
  <si>
    <t>ML</t>
  </si>
  <si>
    <t>ART</t>
  </si>
  <si>
    <t>000-N408</t>
  </si>
  <si>
    <t xml:space="preserve">04-2-4 </t>
  </si>
  <si>
    <t>Traitement des encadrements de baie en carrelage mural</t>
  </si>
  <si>
    <t>ML</t>
  </si>
  <si>
    <t>ART</t>
  </si>
  <si>
    <t>000-N409</t>
  </si>
  <si>
    <t>Total CARRELAGES MURAUX EXTERIEURS</t>
  </si>
  <si>
    <t>STOT</t>
  </si>
  <si>
    <t>04-3</t>
  </si>
  <si>
    <t>REVETEMENTS DE SOLS CARRELAGES INTERIEURS</t>
  </si>
  <si>
    <t>CH3</t>
  </si>
  <si>
    <t xml:space="preserve">04-3-1 </t>
  </si>
  <si>
    <t>Ragréage épais avec forme de pente</t>
  </si>
  <si>
    <t>M2</t>
  </si>
  <si>
    <t>ART</t>
  </si>
  <si>
    <t>000-C314</t>
  </si>
  <si>
    <t xml:space="preserve">04-3-2 </t>
  </si>
  <si>
    <t>Système d'étanchéité liquide sous carrelage</t>
  </si>
  <si>
    <t>M2</t>
  </si>
  <si>
    <t>ART</t>
  </si>
  <si>
    <t>000-C251</t>
  </si>
  <si>
    <t xml:space="preserve">04-3-3 </t>
  </si>
  <si>
    <t>Carrelage grès cérame 30 x 30 cm - R11 (PC 20) - U4 P4</t>
  </si>
  <si>
    <t>M2</t>
  </si>
  <si>
    <t>ART</t>
  </si>
  <si>
    <t>000-L506</t>
  </si>
  <si>
    <t xml:space="preserve">04-3-4 </t>
  </si>
  <si>
    <t>Plinthe à gorge grès cérame - 30 x 10 cm</t>
  </si>
  <si>
    <t>ML</t>
  </si>
  <si>
    <t>ART</t>
  </si>
  <si>
    <t>000-C326</t>
  </si>
  <si>
    <t xml:space="preserve">04-3-5 </t>
  </si>
  <si>
    <t>Profilé de rattrapage de niveau en inox</t>
  </si>
  <si>
    <t>ML</t>
  </si>
  <si>
    <t>ART</t>
  </si>
  <si>
    <t>000-C367</t>
  </si>
  <si>
    <t xml:space="preserve">04-3-6 </t>
  </si>
  <si>
    <t>Surbots carrelés</t>
  </si>
  <si>
    <t>U</t>
  </si>
  <si>
    <t>ART</t>
  </si>
  <si>
    <t>000-E329</t>
  </si>
  <si>
    <t>Total REVETEMENTS DE SOLS CARRELAGES INTERIEURS</t>
  </si>
  <si>
    <t>STOT</t>
  </si>
  <si>
    <t>04-4</t>
  </si>
  <si>
    <t>CARRELAGES MURAUX INTERIEURS</t>
  </si>
  <si>
    <t>CH3</t>
  </si>
  <si>
    <t xml:space="preserve">04-4-1 </t>
  </si>
  <si>
    <t>Système d'étanchéité sous carrelage mural</t>
  </si>
  <si>
    <t>M2</t>
  </si>
  <si>
    <t>ART</t>
  </si>
  <si>
    <t>000-E337</t>
  </si>
  <si>
    <t xml:space="preserve">04-4-2 </t>
  </si>
  <si>
    <t>Carrelage mural 30 x 30 cm</t>
  </si>
  <si>
    <t>M2</t>
  </si>
  <si>
    <t>ART</t>
  </si>
  <si>
    <t>000-C341</t>
  </si>
  <si>
    <t xml:space="preserve">04-4-3 </t>
  </si>
  <si>
    <t>Traitement des angles saillants et rives libres avec profilé inox</t>
  </si>
  <si>
    <t>ML</t>
  </si>
  <si>
    <t>ART</t>
  </si>
  <si>
    <t>000-C350</t>
  </si>
  <si>
    <t xml:space="preserve">04-4-4 </t>
  </si>
  <si>
    <t>Traitement des têtes et abouts de cloisons</t>
  </si>
  <si>
    <t>ML</t>
  </si>
  <si>
    <t>ART</t>
  </si>
  <si>
    <t>000-M990</t>
  </si>
  <si>
    <t xml:space="preserve">04-4-5 </t>
  </si>
  <si>
    <t>Traitement des encadrements de baie en carrelage mural</t>
  </si>
  <si>
    <t>ML</t>
  </si>
  <si>
    <t>ART</t>
  </si>
  <si>
    <t>000-C346</t>
  </si>
  <si>
    <t>Total CARRELAGES MURAUX INTERIEURS</t>
  </si>
  <si>
    <t>STOT</t>
  </si>
  <si>
    <t>04-5</t>
  </si>
  <si>
    <t>CANIVEAU</t>
  </si>
  <si>
    <t>CH3</t>
  </si>
  <si>
    <t xml:space="preserve">04-5-1 </t>
  </si>
  <si>
    <t>Caniveau inox</t>
  </si>
  <si>
    <t>ML</t>
  </si>
  <si>
    <t>ART</t>
  </si>
  <si>
    <t>000-C359</t>
  </si>
  <si>
    <t>Total CANIVEAU</t>
  </si>
  <si>
    <t>STOT</t>
  </si>
  <si>
    <t>04-6</t>
  </si>
  <si>
    <t>NETTOYAGE</t>
  </si>
  <si>
    <t>CH3</t>
  </si>
  <si>
    <t xml:space="preserve">04-6-1 </t>
  </si>
  <si>
    <t>Nettoyage de réception et mise en service</t>
  </si>
  <si>
    <t>Ens</t>
  </si>
  <si>
    <t>ART</t>
  </si>
  <si>
    <t>000-D552</t>
  </si>
  <si>
    <t>Total NETTOYAGE</t>
  </si>
  <si>
    <t>STOT</t>
  </si>
  <si>
    <t>04-7</t>
  </si>
  <si>
    <t>OUVRAGES DIVERS</t>
  </si>
  <si>
    <t>CH3</t>
  </si>
  <si>
    <t xml:space="preserve">04-7-1 </t>
  </si>
  <si>
    <t>Fractionnement des revêtements de sols</t>
  </si>
  <si>
    <t>PM</t>
  </si>
  <si>
    <t>ART</t>
  </si>
  <si>
    <t>000-C943</t>
  </si>
  <si>
    <t xml:space="preserve">04-7-2 </t>
  </si>
  <si>
    <t>Coordination - Nettoyage</t>
  </si>
  <si>
    <t>Ens</t>
  </si>
  <si>
    <t>ART</t>
  </si>
  <si>
    <t>000-B398</t>
  </si>
  <si>
    <t>Total OUVRAGES DIVERS</t>
  </si>
  <si>
    <t>STOT</t>
  </si>
  <si>
    <t>Montant HT du Lot N°04 CARRELAGES - NETTOYAGE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</si>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</sst>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Poppins"/>
      <family val="1"/>
    </font>
    <font>
      <b/>
      <sz val="11"/>
      <color rgb="FF000000"/>
      <name val="Arial"/>
      <family val="1"/>
    </font>
    <font>
      <i/>
      <sz val="10"/>
      <color rgb="FF5B5B5B"/>
      <name val="Arial"/>
      <family val="1"/>
    </font>
    <font>
      <sz val="11"/>
      <color rgb="FF5B5B5B"/>
      <name val="Arial"/>
      <family val="1"/>
    </font>
    <font>
      <sz val="14"/>
      <color rgb="FF66B2E4"/>
      <name val="Poppins"/>
      <family val="1"/>
    </font>
    <font>
      <sz val="10"/>
      <color rgb="FF000000"/>
      <name val="Calibri Light"/>
      <family val="1"/>
    </font>
    <font>
      <sz val="10"/>
      <color rgb="FF000000"/>
      <name val="Arial"/>
      <family val="1"/>
    </font>
    <font>
      <b/>
      <sz val="10"/>
      <color rgb="FFCC4C36"/>
      <name val="Poppins"/>
      <family val="1"/>
    </font>
    <font>
      <sz val="12"/>
      <color rgb="FFCC4C36"/>
      <name val="Poppins"/>
      <family val="1"/>
    </font>
    <font>
      <sz val="10"/>
      <color rgb="FFCC4C36"/>
      <name val="Poppins"/>
      <family val="1"/>
    </font>
    <font>
      <b/>
      <sz val="9"/>
      <color rgb="FF4A4A49"/>
      <name val="Poppins"/>
      <family val="1"/>
    </font>
    <font>
      <sz val="10"/>
      <color rgb="FF000000"/>
      <name val="Calibri"/>
      <family val="1"/>
    </font>
    <font>
      <sz val="10"/>
      <color rgb="FF000000"/>
      <name val="Poppins"/>
      <family val="1"/>
    </font>
    <font>
      <sz val="10"/>
      <color rgb="FFFF0000"/>
      <name val="Arial"/>
      <family val="1"/>
    </font>
    <font>
      <b/>
      <sz val="10"/>
      <color rgb="FF66B2E4"/>
      <name val="Poppins"/>
      <family val="1"/>
    </font>
    <font>
      <sz val="8"/>
      <color rgb="FF000000"/>
      <name val="Arial"/>
      <family val="1"/>
    </font>
    <font>
      <u/>
      <sz val="10"/>
      <color rgb="FF000000"/>
      <name val="Poppins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2" borderId="0">
      <alignment horizontal="righ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1" fillId="0" borderId="0" applyFill="0">
      <alignment horizontal="right" vertical="top" wrapText="1"/>
    </xf>
    <xf numFmtId="0" fontId="10" fillId="0" borderId="0" applyFill="0">
      <alignment horizontal="left" vertical="top" wrapText="1" inden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 indent="2"/>
    </xf>
    <xf numFmtId="0" fontId="12" fillId="0" borderId="0" applyFill="0">
      <alignment horizontal="left" vertical="top" wrapText="1" indent="3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7" fillId="0" borderId="0" applyFill="0">
      <alignment horizontal="left" vertical="top" wrapText="1" indent="5"/>
    </xf>
    <xf numFmtId="0" fontId="13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/>
    </xf>
  </cellStyleXfs>
  <cellXfs count="37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5" fillId="0" borderId="9" xfId="6" applyBorder="1">
      <alignment horizontal="left" vertical="top" wrapText="1"/>
    </xf>
    <xf numFmtId="0" fontId="5" fillId="0" borderId="11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9" xfId="10" applyBorder="1">
      <alignment horizontal="left" vertical="top" wrapText="1"/>
    </xf>
    <xf numFmtId="0" fontId="8" fillId="0" borderId="11" xfId="10" applyBorder="1">
      <alignment horizontal="left" vertical="top" wrapText="1"/>
    </xf>
    <xf numFmtId="0" fontId="13" fillId="0" borderId="9" xfId="27" applyBorder="1">
      <alignment horizontal="left" vertical="top" wrapText="1"/>
    </xf>
    <xf numFmtId="0" fontId="13" fillId="0" borderId="11" xfId="27" applyBorder="1">
      <alignment horizontal="left" vertical="top" wrapText="1"/>
    </xf>
    <xf numFmtId="0" fontId="0" fillId="0" borderId="8" xfId="0" applyBorder="1" applyAlignment="1" applyProtection="1">
      <alignment horizontal="center" vertical="top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center" vertical="top" wrapText="1"/>
      <protection locked="0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2" borderId="9" xfId="13" applyBorder="1" applyAlignment="1">
      <alignment horizontal="left" vertical="top" wrapText="1"/>
    </xf>
    <xf numFmtId="0" fontId="9" fillId="2" borderId="11" xfId="13" applyBorder="1">
      <alignment horizontal="right" vertical="top" wrapText="1"/>
    </xf>
    <xf numFmtId="164" fontId="0" fillId="0" borderId="12" xfId="0" applyNumberForma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164" fontId="22" fillId="0" borderId="0" xfId="0" applyNumberFormat="1" applyFont="1" applyAlignment="1">
      <alignment horizontal="center" vertical="top" wrapText="1"/>
    </xf>
    <xf numFmtId="165" fontId="23" fillId="3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bin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32</xdr:row>
      <xdr:rowOff>11400</xdr:rowOff>
    </xdr:from>
    <xdr:to>
      <xdr:col>0</xdr:col>
      <xdr:colOff>3240000</xdr:colOff>
      <xdr:row>39</xdr:row>
      <xdr:rowOff>152100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1000" y="6107400"/>
          <a:ext cx="3175200" cy="1474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A4A49"/>
              </a:solidFill>
              <a:latin typeface="Poppins"/>
            </a:rPr>
            <a:t>MAITRISE D'OUVRAGE</a:t>
          </a:r>
        </a:p>
        <a:p>
          <a:pPr algn="l"/>
          <a:r>
            <a:rPr lang="fr-FR" sz="800" b="1" i="0">
              <a:solidFill>
                <a:srgbClr val="4A4A49"/>
              </a:solidFill>
              <a:latin typeface="Poppins"/>
            </a:rPr>
            <a:t>DISP DE TOULOUSE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Boulevard Armand Duportal - CS 81501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31015 - TOULOUSE - Cedex 6</a:t>
          </a:r>
        </a:p>
        <a:p>
          <a:pPr algn="l"/>
          <a:endParaRPr sz="800">
            <a:solidFill>
              <a:srgbClr val="4A4A49"/>
            </a:solidFill>
            <a:latin typeface="Poppins"/>
          </a:endParaRPr>
        </a:p>
        <a:p>
          <a:pPr algn="l"/>
          <a:endParaRPr sz="800">
            <a:solidFill>
              <a:srgbClr val="4A4A49"/>
            </a:solidFill>
            <a:latin typeface="Poppins"/>
          </a:endParaRPr>
        </a:p>
        <a:p>
          <a:pPr algn="l"/>
          <a:endParaRPr sz="800">
            <a:solidFill>
              <a:srgbClr val="4A4A49"/>
            </a:solidFill>
            <a:latin typeface="Poppins"/>
          </a:endParaRPr>
        </a:p>
      </xdr:txBody>
    </xdr:sp>
    <xdr:clientData/>
  </xdr:twoCellAnchor>
  <xdr:twoCellAnchor editAs="absolute">
    <xdr:from>
      <xdr:col>0</xdr:col>
      <xdr:colOff>68190</xdr:colOff>
      <xdr:row>5</xdr:row>
      <xdr:rowOff>52917</xdr:rowOff>
    </xdr:from>
    <xdr:to>
      <xdr:col>0</xdr:col>
      <xdr:colOff>6620190</xdr:colOff>
      <xdr:row>17</xdr:row>
      <xdr:rowOff>134620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8190" y="952500"/>
          <a:ext cx="6552000" cy="224070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2200" b="1" i="0">
              <a:solidFill>
                <a:srgbClr val="66B2E4"/>
              </a:solidFill>
              <a:latin typeface="Poppins"/>
            </a:rPr>
            <a:t>PROJET DE CREATION DE 6 BOXES SUPPLEMENTAIRES ET LA RENOVATION DE L'INFIRMERIE - BASE CYNOTECHNIQUE DE LA DISP DE TOULOUSE A MURET</a:t>
          </a:r>
        </a:p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 - 31600 - MURET</a:t>
          </a:r>
        </a:p>
      </xdr:txBody>
    </xdr:sp>
    <xdr:clientData/>
  </xdr:twoCellAnchor>
  <xdr:twoCellAnchor editAs="absolute">
    <xdr:from>
      <xdr:col>0</xdr:col>
      <xdr:colOff>3348000</xdr:colOff>
      <xdr:row>32</xdr:row>
      <xdr:rowOff>11400</xdr:rowOff>
    </xdr:from>
    <xdr:to>
      <xdr:col>0</xdr:col>
      <xdr:colOff>6624000</xdr:colOff>
      <xdr:row>39</xdr:row>
      <xdr:rowOff>135900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53400" y="6107400"/>
          <a:ext cx="3288600" cy="1458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A4A49"/>
              </a:solidFill>
              <a:latin typeface="Poppins"/>
            </a:rPr>
            <a:t>ARCHITECTE MANDATAIRE</a:t>
          </a:r>
          <a:r>
            <a:rPr lang="fr-FR" sz="900" b="1" i="0">
              <a:solidFill>
                <a:srgbClr val="4A4A49"/>
              </a:solidFill>
              <a:latin typeface="Poppins"/>
            </a:rPr>
            <a:t> </a:t>
          </a:r>
        </a:p>
        <a:p>
          <a:pPr algn="l"/>
          <a:r>
            <a:rPr lang="fr-FR" sz="800" b="1" i="0">
              <a:solidFill>
                <a:srgbClr val="4A4A49"/>
              </a:solidFill>
              <a:latin typeface="Poppins"/>
            </a:rPr>
            <a:t>AWAW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36 allée de Barcelone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31000 - TOULOUSE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Tel : 06 45 81 55 99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Portable : 06 45 81 55 99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Email : contact@awaw.archi</a:t>
          </a:r>
        </a:p>
      </xdr:txBody>
    </xdr:sp>
    <xdr:clientData/>
  </xdr:twoCellAnchor>
  <xdr:twoCellAnchor editAs="absolute">
    <xdr:from>
      <xdr:col>0</xdr:col>
      <xdr:colOff>1298133</xdr:colOff>
      <xdr:row>17</xdr:row>
      <xdr:rowOff>54667</xdr:rowOff>
    </xdr:from>
    <xdr:to>
      <xdr:col>0</xdr:col>
      <xdr:colOff>5294133</xdr:colOff>
      <xdr:row>32</xdr:row>
      <xdr:rowOff>96967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133" y="3221200"/>
          <a:ext cx="3996000" cy="2836300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40</xdr:row>
      <xdr:rowOff>75000</xdr:rowOff>
    </xdr:from>
    <xdr:to>
      <xdr:col>0</xdr:col>
      <xdr:colOff>6660000</xdr:colOff>
      <xdr:row>49</xdr:row>
      <xdr:rowOff>77700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8600" y="7695000"/>
          <a:ext cx="6625800" cy="171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Décomposition du Prix Global et Forfaitaire (DPGF)</a:t>
          </a:r>
        </a:p>
        <a:p>
          <a:pPr algn="ctr"/>
          <a:r>
            <a:rPr lang="fr-FR" sz="1600" b="1" i="0">
              <a:solidFill>
                <a:srgbClr val="CC4C36"/>
              </a:solidFill>
              <a:latin typeface="Poppins"/>
            </a:rPr>
            <a:t>Lot N°04 CARRELAGES - NETTOYAGE</a:t>
          </a:r>
        </a:p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PRO - Ind 0 - Novembre 2025 - 13/11/2025</a:t>
          </a:r>
        </a:p>
        <a:p>
          <a:pPr algn="ctr"/>
          <a:r>
            <a:rPr lang="fr-FR" sz="1000" b="1" i="0">
              <a:solidFill>
                <a:srgbClr val="4A4A49"/>
              </a:solidFill>
              <a:latin typeface="Poppins"/>
            </a:rPr>
            <a:t>Réf : P2519 - Rédigé par TH</a:t>
          </a:r>
        </a:p>
      </xdr:txBody>
    </xdr:sp>
    <xdr:clientData/>
  </xdr:twoCellAnchor>
  <xdr:twoCellAnchor editAs="absolute">
    <xdr:from>
      <xdr:col>0</xdr:col>
      <xdr:colOff>1296000</xdr:colOff>
      <xdr:row>0</xdr:row>
      <xdr:rowOff>97200</xdr:rowOff>
    </xdr:from>
    <xdr:to>
      <xdr:col>0</xdr:col>
      <xdr:colOff>6696000</xdr:colOff>
      <xdr:row>6</xdr:row>
      <xdr:rowOff>93133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296000" y="97200"/>
          <a:ext cx="5400000" cy="1113533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94949"/>
              </a:solidFill>
              <a:latin typeface="Poppins"/>
            </a:rPr>
            <a:t>ECONOMISTE DE LA CONSTRUCTION</a:t>
          </a:r>
          <a:r>
            <a:rPr lang="fr-FR" sz="900" b="1" i="0">
              <a:solidFill>
                <a:srgbClr val="494949"/>
              </a:solidFill>
              <a:latin typeface="Poppins"/>
            </a:rPr>
            <a:t> </a:t>
          </a:r>
        </a:p>
        <a:p>
          <a:pPr algn="l"/>
          <a:r>
            <a:rPr lang="fr-FR" sz="800" b="1" i="0">
              <a:solidFill>
                <a:srgbClr val="494949"/>
              </a:solidFill>
              <a:latin typeface="Poppins"/>
            </a:rPr>
            <a:t>TEOH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31 route de Paris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31140 - AUCAMVILLE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Portable : 06 31 77 91 88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Email : t.hubert@teoh-eco.fr</a:t>
          </a:r>
        </a:p>
      </xdr:txBody>
    </xdr:sp>
    <xdr:clientData/>
  </xdr:twoCellAnchor>
  <xdr:twoCellAnchor editAs="absolute">
    <xdr:from>
      <xdr:col>0</xdr:col>
      <xdr:colOff>72000</xdr:colOff>
      <xdr:row>2</xdr:row>
      <xdr:rowOff>56400</xdr:rowOff>
    </xdr:from>
    <xdr:to>
      <xdr:col>0</xdr:col>
      <xdr:colOff>1224000</xdr:colOff>
      <xdr:row>4</xdr:row>
      <xdr:rowOff>129000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00" y="437400"/>
          <a:ext cx="32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76200</xdr:colOff>
      <xdr:row>6</xdr:row>
      <xdr:rowOff>8901</xdr:rowOff>
    </xdr:from>
    <xdr:to>
      <xdr:col>0</xdr:col>
      <xdr:colOff>6772200</xdr:colOff>
      <xdr:row>6</xdr:row>
      <xdr:rowOff>106101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126501"/>
          <a:ext cx="6696000" cy="972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39</xdr:row>
      <xdr:rowOff>103500</xdr:rowOff>
    </xdr:from>
    <xdr:to>
      <xdr:col>0</xdr:col>
      <xdr:colOff>6696000</xdr:colOff>
      <xdr:row>40</xdr:row>
      <xdr:rowOff>10200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33000"/>
          <a:ext cx="186" cy="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0</xdr:rowOff>
    </xdr:from>
    <xdr:to>
      <xdr:col>1</xdr:col>
      <xdr:colOff>2376000</xdr:colOff>
      <xdr:row>0</xdr:row>
      <xdr:rowOff>469565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0"/>
          <a:ext cx="2942609" cy="469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Poppins"/>
            </a:rPr>
            <a:t>PROJET DE CREATION DE 6 BOXES SUPPLEMENTAIRES ET LA RENOVATION DE L'INFIRMERIE - BASE CYNOTECHNIQUE DE LA DISP DE TOULOUSE A MURET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Poppins"/>
            </a:rPr>
            <a:t>DISP DE TOULOUSE</a:t>
          </a:r>
        </a:p>
      </xdr:txBody>
    </xdr:sp>
    <xdr:clientData/>
  </xdr:twoCellAnchor>
  <xdr:twoCellAnchor editAs="absolute">
    <xdr:from>
      <xdr:col>1</xdr:col>
      <xdr:colOff>2376000</xdr:colOff>
      <xdr:row>0</xdr:row>
      <xdr:rowOff>15652</xdr:rowOff>
    </xdr:from>
    <xdr:to>
      <xdr:col>5</xdr:col>
      <xdr:colOff>828000</xdr:colOff>
      <xdr:row>0</xdr:row>
      <xdr:rowOff>485217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036522" y="15652"/>
          <a:ext cx="3302609" cy="469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r"/>
          <a:r>
            <a:rPr lang="fr-FR" sz="800" b="0" i="0">
              <a:solidFill>
                <a:srgbClr val="000000"/>
              </a:solidFill>
              <a:latin typeface="Poppins"/>
            </a:rPr>
            <a:t>DPGF - PRO - Ind 0 - Novembre 2025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Poppins"/>
            </a:rPr>
            <a:t>Lot N°04 CARRELAGES - NETTOYAGE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AE71C-9B91-441B-80EC-2179CEA18732}">
  <sheetPr>
    <pageSetUpPr fitToPage="1"/>
  </sheetPr>
  <dimension ref="A1"/>
  <sheetViews>
    <sheetView showGridLines="0" view="pageBreakPreview" topLeftCell="A7" zoomScale="90" zoomScaleNormal="100" zoomScaleSheetLayoutView="90" workbookViewId="0">
      <selection activeCell="A26" sqref="A26"/>
    </sheetView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5A3D1-5BEF-4AF4-BBD4-A9D54A5DC36C}">
  <sheetPr>
    <pageSetUpPr fitToPage="1"/>
  </sheetPr>
  <dimension ref="A1:ZZ84"/>
  <sheetViews>
    <sheetView showGridLines="0" tabSelected="1" view="pageBreakPreview" zoomScale="90" zoomScaleNormal="100" zoomScaleSheetLayoutView="90" workbookViewId="0">
      <pane xSplit="2" ySplit="2" topLeftCell="C18" activePane="bottomRight" state="frozen"/>
      <selection pane="topRight" activeCell="C1" sqref="C1"/>
      <selection pane="bottomLeft" activeCell="A3" sqref="A3"/>
      <selection pane="bottomRight" activeCell="A75" sqref="A75:XFD7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2.35" customHeight="1" x14ac:dyDescent="0.3">
      <c r="A1" s="34"/>
      <c r="B1" s="35"/>
      <c r="C1" s="35"/>
      <c r="D1" s="35"/>
      <c r="E1" s="35"/>
      <c r="F1" s="36"/>
    </row>
    <row r="2" spans="1:702" ht="43.2" x14ac:dyDescent="0.3">
      <c r="A2" s="1"/>
      <c r="B2" s="2"/>
      <c r="C2" s="3" t="s">
        <v>0</v>
      </c>
      <c r="D2" s="3" t="s">
        <v>1</v>
      </c>
      <c r="E2" s="3" t="s">
        <v>2</v>
      </c>
      <c r="F2" s="3" t="s">
        <v>3</v>
      </c>
    </row>
    <row r="3" spans="1:702" x14ac:dyDescent="0.3">
      <c r="A3" s="4"/>
      <c r="B3" s="5"/>
      <c r="C3" s="6"/>
      <c r="D3" s="6"/>
      <c r="E3" s="6"/>
      <c r="F3" s="7"/>
    </row>
    <row r="4" spans="1:702" ht="26.4" x14ac:dyDescent="0.3">
      <c r="A4" s="8"/>
      <c r="B4" s="9" t="s">
        <v>4</v>
      </c>
      <c r="C4" s="10"/>
      <c r="D4" s="10"/>
      <c r="E4" s="10"/>
      <c r="F4" s="11"/>
      <c r="ZY4" t="s">
        <v>5</v>
      </c>
      <c r="ZZ4" s="12" t="s">
        <v>6</v>
      </c>
    </row>
    <row r="5" spans="1:702" ht="19.8" x14ac:dyDescent="0.3">
      <c r="A5" s="13" t="s">
        <v>7</v>
      </c>
      <c r="B5" s="14" t="s">
        <v>8</v>
      </c>
      <c r="C5" s="10"/>
      <c r="D5" s="10"/>
      <c r="E5" s="10"/>
      <c r="F5" s="11"/>
      <c r="ZY5" t="s">
        <v>9</v>
      </c>
      <c r="ZZ5" s="12"/>
    </row>
    <row r="6" spans="1:702" ht="19.8" x14ac:dyDescent="0.3">
      <c r="A6" s="15" t="s">
        <v>10</v>
      </c>
      <c r="B6" s="16" t="s">
        <v>11</v>
      </c>
      <c r="C6" s="17"/>
      <c r="D6" s="18"/>
      <c r="E6" s="18"/>
      <c r="F6" s="19">
        <f t="shared" ref="F6:F22" si="0">ROUND(D6*E6,2)</f>
        <v>0</v>
      </c>
      <c r="ZY6" t="s">
        <v>12</v>
      </c>
      <c r="ZZ6" s="12" t="s">
        <v>13</v>
      </c>
    </row>
    <row r="7" spans="1:702" ht="19.8" x14ac:dyDescent="0.3">
      <c r="A7" s="15" t="s">
        <v>14</v>
      </c>
      <c r="B7" s="16" t="s">
        <v>15</v>
      </c>
      <c r="C7" s="17"/>
      <c r="D7" s="18"/>
      <c r="E7" s="18"/>
      <c r="F7" s="19">
        <f t="shared" si="0"/>
        <v>0</v>
      </c>
      <c r="ZY7" t="s">
        <v>16</v>
      </c>
      <c r="ZZ7" s="12" t="s">
        <v>17</v>
      </c>
    </row>
    <row r="8" spans="1:702" ht="19.8" x14ac:dyDescent="0.3">
      <c r="A8" s="15" t="s">
        <v>18</v>
      </c>
      <c r="B8" s="16" t="s">
        <v>19</v>
      </c>
      <c r="C8" s="17"/>
      <c r="D8" s="18"/>
      <c r="E8" s="18"/>
      <c r="F8" s="19">
        <f t="shared" si="0"/>
        <v>0</v>
      </c>
      <c r="ZY8" t="s">
        <v>20</v>
      </c>
      <c r="ZZ8" s="12" t="s">
        <v>21</v>
      </c>
    </row>
    <row r="9" spans="1:702" ht="19.8" x14ac:dyDescent="0.3">
      <c r="A9" s="15" t="s">
        <v>22</v>
      </c>
      <c r="B9" s="16" t="s">
        <v>23</v>
      </c>
      <c r="C9" s="17"/>
      <c r="D9" s="18"/>
      <c r="E9" s="18"/>
      <c r="F9" s="19">
        <f t="shared" si="0"/>
        <v>0</v>
      </c>
      <c r="ZY9" t="s">
        <v>24</v>
      </c>
      <c r="ZZ9" s="12" t="s">
        <v>25</v>
      </c>
    </row>
    <row r="10" spans="1:702" ht="19.8" x14ac:dyDescent="0.3">
      <c r="A10" s="15" t="s">
        <v>26</v>
      </c>
      <c r="B10" s="16" t="s">
        <v>27</v>
      </c>
      <c r="C10" s="17"/>
      <c r="D10" s="18"/>
      <c r="E10" s="18"/>
      <c r="F10" s="19">
        <f t="shared" si="0"/>
        <v>0</v>
      </c>
      <c r="ZY10" t="s">
        <v>28</v>
      </c>
      <c r="ZZ10" s="12" t="s">
        <v>29</v>
      </c>
    </row>
    <row r="11" spans="1:702" ht="19.8" x14ac:dyDescent="0.3">
      <c r="A11" s="15" t="s">
        <v>30</v>
      </c>
      <c r="B11" s="16" t="s">
        <v>31</v>
      </c>
      <c r="C11" s="17"/>
      <c r="D11" s="18"/>
      <c r="E11" s="18"/>
      <c r="F11" s="19">
        <f t="shared" si="0"/>
        <v>0</v>
      </c>
      <c r="ZY11" t="s">
        <v>32</v>
      </c>
      <c r="ZZ11" s="12" t="s">
        <v>33</v>
      </c>
    </row>
    <row r="12" spans="1:702" ht="19.8" x14ac:dyDescent="0.3">
      <c r="A12" s="15" t="s">
        <v>34</v>
      </c>
      <c r="B12" s="16" t="s">
        <v>35</v>
      </c>
      <c r="C12" s="17"/>
      <c r="D12" s="18"/>
      <c r="E12" s="18"/>
      <c r="F12" s="19">
        <f t="shared" si="0"/>
        <v>0</v>
      </c>
      <c r="ZY12" t="s">
        <v>36</v>
      </c>
      <c r="ZZ12" s="12" t="s">
        <v>37</v>
      </c>
    </row>
    <row r="13" spans="1:702" ht="19.8" x14ac:dyDescent="0.3">
      <c r="A13" s="15" t="s">
        <v>38</v>
      </c>
      <c r="B13" s="16" t="s">
        <v>39</v>
      </c>
      <c r="C13" s="17"/>
      <c r="D13" s="18"/>
      <c r="E13" s="18"/>
      <c r="F13" s="19">
        <f t="shared" si="0"/>
        <v>0</v>
      </c>
      <c r="ZY13" t="s">
        <v>40</v>
      </c>
      <c r="ZZ13" s="12" t="s">
        <v>41</v>
      </c>
    </row>
    <row r="14" spans="1:702" ht="39.6" x14ac:dyDescent="0.3">
      <c r="A14" s="15" t="s">
        <v>42</v>
      </c>
      <c r="B14" s="16" t="s">
        <v>43</v>
      </c>
      <c r="C14" s="17"/>
      <c r="D14" s="18"/>
      <c r="E14" s="18"/>
      <c r="F14" s="19">
        <f t="shared" si="0"/>
        <v>0</v>
      </c>
      <c r="ZY14" t="s">
        <v>44</v>
      </c>
      <c r="ZZ14" s="12" t="s">
        <v>45</v>
      </c>
    </row>
    <row r="15" spans="1:702" ht="19.8" x14ac:dyDescent="0.3">
      <c r="A15" s="15" t="s">
        <v>46</v>
      </c>
      <c r="B15" s="16" t="s">
        <v>47</v>
      </c>
      <c r="C15" s="17"/>
      <c r="D15" s="18"/>
      <c r="E15" s="18"/>
      <c r="F15" s="19">
        <f t="shared" si="0"/>
        <v>0</v>
      </c>
      <c r="ZY15" t="s">
        <v>48</v>
      </c>
      <c r="ZZ15" s="12" t="s">
        <v>49</v>
      </c>
    </row>
    <row r="16" spans="1:702" ht="19.8" x14ac:dyDescent="0.3">
      <c r="A16" s="15" t="s">
        <v>50</v>
      </c>
      <c r="B16" s="16" t="s">
        <v>51</v>
      </c>
      <c r="C16" s="17"/>
      <c r="D16" s="18"/>
      <c r="E16" s="18"/>
      <c r="F16" s="19">
        <f t="shared" si="0"/>
        <v>0</v>
      </c>
      <c r="ZY16" t="s">
        <v>52</v>
      </c>
      <c r="ZZ16" s="12" t="s">
        <v>53</v>
      </c>
    </row>
    <row r="17" spans="1:702" ht="39.6" x14ac:dyDescent="0.3">
      <c r="A17" s="15" t="s">
        <v>54</v>
      </c>
      <c r="B17" s="16" t="s">
        <v>55</v>
      </c>
      <c r="C17" s="17"/>
      <c r="D17" s="18"/>
      <c r="E17" s="18"/>
      <c r="F17" s="19">
        <f t="shared" si="0"/>
        <v>0</v>
      </c>
      <c r="ZY17" t="s">
        <v>56</v>
      </c>
      <c r="ZZ17" s="12" t="s">
        <v>57</v>
      </c>
    </row>
    <row r="18" spans="1:702" ht="19.8" x14ac:dyDescent="0.3">
      <c r="A18" s="15" t="s">
        <v>58</v>
      </c>
      <c r="B18" s="16" t="s">
        <v>59</v>
      </c>
      <c r="C18" s="17"/>
      <c r="D18" s="18"/>
      <c r="E18" s="18"/>
      <c r="F18" s="19">
        <f t="shared" si="0"/>
        <v>0</v>
      </c>
      <c r="ZY18" t="s">
        <v>60</v>
      </c>
      <c r="ZZ18" s="12" t="s">
        <v>61</v>
      </c>
    </row>
    <row r="19" spans="1:702" ht="19.8" x14ac:dyDescent="0.3">
      <c r="A19" s="15" t="s">
        <v>62</v>
      </c>
      <c r="B19" s="16" t="s">
        <v>63</v>
      </c>
      <c r="C19" s="17"/>
      <c r="D19" s="18"/>
      <c r="E19" s="18"/>
      <c r="F19" s="19">
        <f t="shared" si="0"/>
        <v>0</v>
      </c>
      <c r="ZY19" t="s">
        <v>64</v>
      </c>
      <c r="ZZ19" s="12" t="s">
        <v>65</v>
      </c>
    </row>
    <row r="20" spans="1:702" ht="19.8" x14ac:dyDescent="0.3">
      <c r="A20" s="15" t="s">
        <v>66</v>
      </c>
      <c r="B20" s="16" t="s">
        <v>67</v>
      </c>
      <c r="C20" s="17"/>
      <c r="D20" s="18"/>
      <c r="E20" s="18"/>
      <c r="F20" s="19">
        <f t="shared" si="0"/>
        <v>0</v>
      </c>
      <c r="ZY20" t="s">
        <v>68</v>
      </c>
      <c r="ZZ20" s="12" t="s">
        <v>69</v>
      </c>
    </row>
    <row r="21" spans="1:702" ht="19.8" x14ac:dyDescent="0.3">
      <c r="A21" s="15" t="s">
        <v>70</v>
      </c>
      <c r="B21" s="16" t="s">
        <v>71</v>
      </c>
      <c r="C21" s="17"/>
      <c r="D21" s="18"/>
      <c r="E21" s="18"/>
      <c r="F21" s="19">
        <f t="shared" si="0"/>
        <v>0</v>
      </c>
      <c r="ZY21" t="s">
        <v>72</v>
      </c>
      <c r="ZZ21" s="12" t="s">
        <v>73</v>
      </c>
    </row>
    <row r="22" spans="1:702" ht="19.8" x14ac:dyDescent="0.3">
      <c r="A22" s="15" t="s">
        <v>74</v>
      </c>
      <c r="B22" s="16" t="s">
        <v>75</v>
      </c>
      <c r="C22" s="17"/>
      <c r="D22" s="18"/>
      <c r="E22" s="18"/>
      <c r="F22" s="19">
        <f t="shared" si="0"/>
        <v>0</v>
      </c>
      <c r="ZY22" t="s">
        <v>76</v>
      </c>
      <c r="ZZ22" s="12" t="s">
        <v>77</v>
      </c>
    </row>
    <row r="23" spans="1:702" x14ac:dyDescent="0.3">
      <c r="A23" s="20"/>
      <c r="B23" s="21"/>
      <c r="C23" s="10"/>
      <c r="D23" s="10"/>
      <c r="E23" s="10"/>
      <c r="F23" s="22"/>
    </row>
    <row r="24" spans="1:702" ht="24" x14ac:dyDescent="0.3">
      <c r="A24" s="23"/>
      <c r="B24" s="24" t="s">
        <v>78</v>
      </c>
      <c r="C24" s="10"/>
      <c r="D24" s="10"/>
      <c r="E24" s="10"/>
      <c r="F24" s="25">
        <f>SUBTOTAL(109,F6:F23)</f>
        <v>0</v>
      </c>
      <c r="G24" s="26"/>
      <c r="ZY24" t="s">
        <v>79</v>
      </c>
    </row>
    <row r="25" spans="1:702" x14ac:dyDescent="0.3">
      <c r="A25" s="20"/>
      <c r="B25" s="21"/>
      <c r="C25" s="10"/>
      <c r="D25" s="10"/>
      <c r="E25" s="10"/>
      <c r="F25" s="7"/>
    </row>
    <row r="26" spans="1:702" ht="19.8" x14ac:dyDescent="0.3">
      <c r="A26" s="13" t="s">
        <v>80</v>
      </c>
      <c r="B26" s="14" t="s">
        <v>81</v>
      </c>
      <c r="C26" s="10"/>
      <c r="D26" s="10"/>
      <c r="E26" s="10"/>
      <c r="F26" s="11"/>
      <c r="ZY26" t="s">
        <v>82</v>
      </c>
      <c r="ZZ26" s="12"/>
    </row>
    <row r="27" spans="1:702" ht="19.8" x14ac:dyDescent="0.3">
      <c r="A27" s="15" t="s">
        <v>83</v>
      </c>
      <c r="B27" s="16" t="s">
        <v>84</v>
      </c>
      <c r="C27" s="17" t="s">
        <v>85</v>
      </c>
      <c r="D27" s="18"/>
      <c r="E27" s="18"/>
      <c r="F27" s="19">
        <f>ROUND(D27*E27,2)</f>
        <v>0</v>
      </c>
      <c r="ZY27" t="s">
        <v>86</v>
      </c>
      <c r="ZZ27" s="12" t="s">
        <v>87</v>
      </c>
    </row>
    <row r="28" spans="1:702" ht="39.6" x14ac:dyDescent="0.3">
      <c r="A28" s="15" t="s">
        <v>88</v>
      </c>
      <c r="B28" s="16" t="s">
        <v>89</v>
      </c>
      <c r="C28" s="17" t="s">
        <v>90</v>
      </c>
      <c r="D28" s="18"/>
      <c r="E28" s="18"/>
      <c r="F28" s="19">
        <f>ROUND(D28*E28,2)</f>
        <v>0</v>
      </c>
      <c r="ZY28" t="s">
        <v>91</v>
      </c>
      <c r="ZZ28" s="12" t="s">
        <v>92</v>
      </c>
    </row>
    <row r="29" spans="1:702" ht="39.6" x14ac:dyDescent="0.3">
      <c r="A29" s="15" t="s">
        <v>93</v>
      </c>
      <c r="B29" s="16" t="s">
        <v>94</v>
      </c>
      <c r="C29" s="17" t="s">
        <v>95</v>
      </c>
      <c r="D29" s="18"/>
      <c r="E29" s="18"/>
      <c r="F29" s="19">
        <f>ROUND(D29*E29,2)</f>
        <v>0</v>
      </c>
      <c r="ZY29" t="s">
        <v>96</v>
      </c>
      <c r="ZZ29" s="12" t="s">
        <v>97</v>
      </c>
    </row>
    <row r="30" spans="1:702" ht="19.8" x14ac:dyDescent="0.3">
      <c r="A30" s="15" t="s">
        <v>98</v>
      </c>
      <c r="B30" s="16" t="s">
        <v>99</v>
      </c>
      <c r="C30" s="17" t="s">
        <v>100</v>
      </c>
      <c r="D30" s="18"/>
      <c r="E30" s="18"/>
      <c r="F30" s="19">
        <f>ROUND(D30*E30,2)</f>
        <v>0</v>
      </c>
      <c r="ZY30" t="s">
        <v>101</v>
      </c>
      <c r="ZZ30" s="12" t="s">
        <v>102</v>
      </c>
    </row>
    <row r="31" spans="1:702" ht="19.8" x14ac:dyDescent="0.3">
      <c r="A31" s="15" t="s">
        <v>103</v>
      </c>
      <c r="B31" s="16" t="s">
        <v>104</v>
      </c>
      <c r="C31" s="17" t="s">
        <v>105</v>
      </c>
      <c r="D31" s="18"/>
      <c r="E31" s="18"/>
      <c r="F31" s="19">
        <f>ROUND(D31*E31,2)</f>
        <v>0</v>
      </c>
      <c r="ZY31" t="s">
        <v>106</v>
      </c>
      <c r="ZZ31" s="12" t="s">
        <v>107</v>
      </c>
    </row>
    <row r="32" spans="1:702" x14ac:dyDescent="0.3">
      <c r="A32" s="20"/>
      <c r="B32" s="21"/>
      <c r="C32" s="10"/>
      <c r="D32" s="10"/>
      <c r="E32" s="10"/>
      <c r="F32" s="22"/>
    </row>
    <row r="33" spans="1:702" ht="48" x14ac:dyDescent="0.3">
      <c r="A33" s="23"/>
      <c r="B33" s="24" t="s">
        <v>108</v>
      </c>
      <c r="C33" s="10"/>
      <c r="D33" s="10"/>
      <c r="E33" s="10"/>
      <c r="F33" s="25">
        <f>SUBTOTAL(109,F27:F32)</f>
        <v>0</v>
      </c>
      <c r="G33" s="26"/>
      <c r="ZY33" t="s">
        <v>109</v>
      </c>
    </row>
    <row r="34" spans="1:702" x14ac:dyDescent="0.3">
      <c r="A34" s="20"/>
      <c r="B34" s="21"/>
      <c r="C34" s="10"/>
      <c r="D34" s="10"/>
      <c r="E34" s="10"/>
      <c r="F34" s="7"/>
    </row>
    <row r="35" spans="1:702" ht="19.8" x14ac:dyDescent="0.3">
      <c r="A35" s="13" t="s">
        <v>110</v>
      </c>
      <c r="B35" s="14" t="s">
        <v>111</v>
      </c>
      <c r="C35" s="10"/>
      <c r="D35" s="10"/>
      <c r="E35" s="10"/>
      <c r="F35" s="11"/>
      <c r="ZY35" t="s">
        <v>112</v>
      </c>
      <c r="ZZ35" s="12"/>
    </row>
    <row r="36" spans="1:702" ht="19.8" x14ac:dyDescent="0.3">
      <c r="A36" s="15" t="s">
        <v>113</v>
      </c>
      <c r="B36" s="16" t="s">
        <v>114</v>
      </c>
      <c r="C36" s="17" t="s">
        <v>115</v>
      </c>
      <c r="D36" s="18"/>
      <c r="E36" s="18"/>
      <c r="F36" s="19">
        <f>ROUND(D36*E36,2)</f>
        <v>0</v>
      </c>
      <c r="ZY36" t="s">
        <v>116</v>
      </c>
      <c r="ZZ36" s="12" t="s">
        <v>117</v>
      </c>
    </row>
    <row r="37" spans="1:702" ht="19.8" x14ac:dyDescent="0.3">
      <c r="A37" s="15" t="s">
        <v>118</v>
      </c>
      <c r="B37" s="16" t="s">
        <v>119</v>
      </c>
      <c r="C37" s="17" t="s">
        <v>120</v>
      </c>
      <c r="D37" s="18"/>
      <c r="E37" s="18"/>
      <c r="F37" s="19">
        <f>ROUND(D37*E37,2)</f>
        <v>0</v>
      </c>
      <c r="ZY37" t="s">
        <v>121</v>
      </c>
      <c r="ZZ37" s="12" t="s">
        <v>122</v>
      </c>
    </row>
    <row r="38" spans="1:702" ht="39.6" x14ac:dyDescent="0.3">
      <c r="A38" s="15" t="s">
        <v>123</v>
      </c>
      <c r="B38" s="16" t="s">
        <v>124</v>
      </c>
      <c r="C38" s="17" t="s">
        <v>125</v>
      </c>
      <c r="D38" s="18"/>
      <c r="E38" s="18"/>
      <c r="F38" s="19">
        <f>ROUND(D38*E38,2)</f>
        <v>0</v>
      </c>
      <c r="ZY38" t="s">
        <v>126</v>
      </c>
      <c r="ZZ38" s="12" t="s">
        <v>127</v>
      </c>
    </row>
    <row r="39" spans="1:702" ht="39.6" x14ac:dyDescent="0.3">
      <c r="A39" s="15" t="s">
        <v>128</v>
      </c>
      <c r="B39" s="16" t="s">
        <v>129</v>
      </c>
      <c r="C39" s="17" t="s">
        <v>130</v>
      </c>
      <c r="D39" s="18"/>
      <c r="E39" s="18"/>
      <c r="F39" s="19">
        <f>ROUND(D39*E39,2)</f>
        <v>0</v>
      </c>
      <c r="ZY39" t="s">
        <v>131</v>
      </c>
      <c r="ZZ39" s="12" t="s">
        <v>132</v>
      </c>
    </row>
    <row r="40" spans="1:702" x14ac:dyDescent="0.3">
      <c r="A40" s="20"/>
      <c r="B40" s="21"/>
      <c r="C40" s="10"/>
      <c r="D40" s="10"/>
      <c r="E40" s="10"/>
      <c r="F40" s="22"/>
    </row>
    <row r="41" spans="1:702" ht="24" x14ac:dyDescent="0.3">
      <c r="A41" s="23"/>
      <c r="B41" s="24" t="s">
        <v>133</v>
      </c>
      <c r="C41" s="10"/>
      <c r="D41" s="10"/>
      <c r="E41" s="10"/>
      <c r="F41" s="25">
        <f>SUBTOTAL(109,F36:F40)</f>
        <v>0</v>
      </c>
      <c r="G41" s="26"/>
      <c r="ZY41" t="s">
        <v>134</v>
      </c>
    </row>
    <row r="42" spans="1:702" x14ac:dyDescent="0.3">
      <c r="A42" s="20"/>
      <c r="B42" s="21"/>
      <c r="C42" s="10"/>
      <c r="D42" s="10"/>
      <c r="E42" s="10"/>
      <c r="F42" s="7"/>
    </row>
    <row r="43" spans="1:702" ht="19.8" x14ac:dyDescent="0.3">
      <c r="A43" s="13" t="s">
        <v>135</v>
      </c>
      <c r="B43" s="14" t="s">
        <v>136</v>
      </c>
      <c r="C43" s="10"/>
      <c r="D43" s="10"/>
      <c r="E43" s="10"/>
      <c r="F43" s="11"/>
      <c r="ZY43" t="s">
        <v>137</v>
      </c>
      <c r="ZZ43" s="12"/>
    </row>
    <row r="44" spans="1:702" ht="19.8" x14ac:dyDescent="0.3">
      <c r="A44" s="15" t="s">
        <v>138</v>
      </c>
      <c r="B44" s="16" t="s">
        <v>139</v>
      </c>
      <c r="C44" s="17" t="s">
        <v>140</v>
      </c>
      <c r="D44" s="18"/>
      <c r="E44" s="18"/>
      <c r="F44" s="19">
        <f t="shared" ref="F44:F49" si="1">ROUND(D44*E44,2)</f>
        <v>0</v>
      </c>
      <c r="ZY44" t="s">
        <v>141</v>
      </c>
      <c r="ZZ44" s="12" t="s">
        <v>142</v>
      </c>
    </row>
    <row r="45" spans="1:702" ht="19.8" x14ac:dyDescent="0.3">
      <c r="A45" s="15" t="s">
        <v>143</v>
      </c>
      <c r="B45" s="16" t="s">
        <v>144</v>
      </c>
      <c r="C45" s="17" t="s">
        <v>145</v>
      </c>
      <c r="D45" s="18"/>
      <c r="E45" s="18"/>
      <c r="F45" s="19">
        <f t="shared" si="1"/>
        <v>0</v>
      </c>
      <c r="ZY45" t="s">
        <v>146</v>
      </c>
      <c r="ZZ45" s="12" t="s">
        <v>147</v>
      </c>
    </row>
    <row r="46" spans="1:702" ht="39.6" x14ac:dyDescent="0.3">
      <c r="A46" s="15" t="s">
        <v>148</v>
      </c>
      <c r="B46" s="16" t="s">
        <v>149</v>
      </c>
      <c r="C46" s="17" t="s">
        <v>150</v>
      </c>
      <c r="D46" s="18"/>
      <c r="E46" s="18"/>
      <c r="F46" s="19">
        <f t="shared" si="1"/>
        <v>0</v>
      </c>
      <c r="ZY46" t="s">
        <v>151</v>
      </c>
      <c r="ZZ46" s="12" t="s">
        <v>152</v>
      </c>
    </row>
    <row r="47" spans="1:702" ht="19.8" x14ac:dyDescent="0.3">
      <c r="A47" s="15" t="s">
        <v>153</v>
      </c>
      <c r="B47" s="16" t="s">
        <v>154</v>
      </c>
      <c r="C47" s="17" t="s">
        <v>155</v>
      </c>
      <c r="D47" s="18"/>
      <c r="E47" s="18"/>
      <c r="F47" s="19">
        <f t="shared" si="1"/>
        <v>0</v>
      </c>
      <c r="ZY47" t="s">
        <v>156</v>
      </c>
      <c r="ZZ47" s="12" t="s">
        <v>157</v>
      </c>
    </row>
    <row r="48" spans="1:702" ht="19.8" x14ac:dyDescent="0.3">
      <c r="A48" s="15" t="s">
        <v>158</v>
      </c>
      <c r="B48" s="16" t="s">
        <v>159</v>
      </c>
      <c r="C48" s="17" t="s">
        <v>160</v>
      </c>
      <c r="D48" s="18"/>
      <c r="E48" s="18"/>
      <c r="F48" s="19">
        <f t="shared" si="1"/>
        <v>0</v>
      </c>
      <c r="ZY48" t="s">
        <v>161</v>
      </c>
      <c r="ZZ48" s="12" t="s">
        <v>162</v>
      </c>
    </row>
    <row r="49" spans="1:702" ht="19.8" x14ac:dyDescent="0.3">
      <c r="A49" s="15" t="s">
        <v>163</v>
      </c>
      <c r="B49" s="16" t="s">
        <v>164</v>
      </c>
      <c r="C49" s="17" t="s">
        <v>165</v>
      </c>
      <c r="D49" s="18"/>
      <c r="E49" s="18"/>
      <c r="F49" s="19">
        <f t="shared" si="1"/>
        <v>0</v>
      </c>
      <c r="ZY49" t="s">
        <v>166</v>
      </c>
      <c r="ZZ49" s="12" t="s">
        <v>167</v>
      </c>
    </row>
    <row r="50" spans="1:702" x14ac:dyDescent="0.3">
      <c r="A50" s="20"/>
      <c r="B50" s="21"/>
      <c r="C50" s="10"/>
      <c r="D50" s="10"/>
      <c r="E50" s="10"/>
      <c r="F50" s="22"/>
    </row>
    <row r="51" spans="1:702" ht="48" x14ac:dyDescent="0.3">
      <c r="A51" s="23"/>
      <c r="B51" s="24" t="s">
        <v>168</v>
      </c>
      <c r="C51" s="10"/>
      <c r="D51" s="10"/>
      <c r="E51" s="10"/>
      <c r="F51" s="25">
        <f>SUBTOTAL(109,F44:F50)</f>
        <v>0</v>
      </c>
      <c r="G51" s="26"/>
      <c r="ZY51" t="s">
        <v>169</v>
      </c>
    </row>
    <row r="52" spans="1:702" x14ac:dyDescent="0.3">
      <c r="A52" s="20"/>
      <c r="B52" s="21"/>
      <c r="C52" s="10"/>
      <c r="D52" s="10"/>
      <c r="E52" s="10"/>
      <c r="F52" s="7"/>
    </row>
    <row r="53" spans="1:702" ht="19.8" x14ac:dyDescent="0.3">
      <c r="A53" s="13" t="s">
        <v>170</v>
      </c>
      <c r="B53" s="14" t="s">
        <v>171</v>
      </c>
      <c r="C53" s="10"/>
      <c r="D53" s="10"/>
      <c r="E53" s="10"/>
      <c r="F53" s="11"/>
      <c r="ZY53" t="s">
        <v>172</v>
      </c>
      <c r="ZZ53" s="12"/>
    </row>
    <row r="54" spans="1:702" ht="19.8" x14ac:dyDescent="0.3">
      <c r="A54" s="15" t="s">
        <v>173</v>
      </c>
      <c r="B54" s="16" t="s">
        <v>174</v>
      </c>
      <c r="C54" s="17" t="s">
        <v>175</v>
      </c>
      <c r="D54" s="18"/>
      <c r="E54" s="18"/>
      <c r="F54" s="19">
        <f>ROUND(D54*E54,2)</f>
        <v>0</v>
      </c>
      <c r="ZY54" t="s">
        <v>176</v>
      </c>
      <c r="ZZ54" s="12" t="s">
        <v>177</v>
      </c>
    </row>
    <row r="55" spans="1:702" ht="19.8" x14ac:dyDescent="0.3">
      <c r="A55" s="15" t="s">
        <v>178</v>
      </c>
      <c r="B55" s="16" t="s">
        <v>179</v>
      </c>
      <c r="C55" s="17" t="s">
        <v>180</v>
      </c>
      <c r="D55" s="18"/>
      <c r="E55" s="18"/>
      <c r="F55" s="19">
        <f>ROUND(D55*E55,2)</f>
        <v>0</v>
      </c>
      <c r="ZY55" t="s">
        <v>181</v>
      </c>
      <c r="ZZ55" s="12" t="s">
        <v>182</v>
      </c>
    </row>
    <row r="56" spans="1:702" ht="39.6" x14ac:dyDescent="0.3">
      <c r="A56" s="15" t="s">
        <v>183</v>
      </c>
      <c r="B56" s="16" t="s">
        <v>184</v>
      </c>
      <c r="C56" s="17" t="s">
        <v>185</v>
      </c>
      <c r="D56" s="18"/>
      <c r="E56" s="18"/>
      <c r="F56" s="19">
        <f>ROUND(D56*E56,2)</f>
        <v>0</v>
      </c>
      <c r="ZY56" t="s">
        <v>186</v>
      </c>
      <c r="ZZ56" s="12" t="s">
        <v>187</v>
      </c>
    </row>
    <row r="57" spans="1:702" ht="19.8" x14ac:dyDescent="0.3">
      <c r="A57" s="15" t="s">
        <v>188</v>
      </c>
      <c r="B57" s="16" t="s">
        <v>189</v>
      </c>
      <c r="C57" s="17" t="s">
        <v>190</v>
      </c>
      <c r="D57" s="18"/>
      <c r="E57" s="18"/>
      <c r="F57" s="19">
        <f>ROUND(D57*E57,2)</f>
        <v>0</v>
      </c>
      <c r="ZY57" t="s">
        <v>191</v>
      </c>
      <c r="ZZ57" s="12" t="s">
        <v>192</v>
      </c>
    </row>
    <row r="58" spans="1:702" ht="39.6" x14ac:dyDescent="0.3">
      <c r="A58" s="15" t="s">
        <v>193</v>
      </c>
      <c r="B58" s="16" t="s">
        <v>194</v>
      </c>
      <c r="C58" s="17" t="s">
        <v>195</v>
      </c>
      <c r="D58" s="18"/>
      <c r="E58" s="18"/>
      <c r="F58" s="19">
        <f>ROUND(D58*E58,2)</f>
        <v>0</v>
      </c>
      <c r="ZY58" t="s">
        <v>196</v>
      </c>
      <c r="ZZ58" s="12" t="s">
        <v>197</v>
      </c>
    </row>
    <row r="59" spans="1:702" x14ac:dyDescent="0.3">
      <c r="A59" s="20"/>
      <c r="B59" s="21"/>
      <c r="C59" s="10"/>
      <c r="D59" s="10"/>
      <c r="E59" s="10"/>
      <c r="F59" s="22"/>
    </row>
    <row r="60" spans="1:702" ht="24" x14ac:dyDescent="0.3">
      <c r="A60" s="23"/>
      <c r="B60" s="24" t="s">
        <v>198</v>
      </c>
      <c r="C60" s="10"/>
      <c r="D60" s="10"/>
      <c r="E60" s="10"/>
      <c r="F60" s="25">
        <f>SUBTOTAL(109,F54:F59)</f>
        <v>0</v>
      </c>
      <c r="G60" s="26"/>
      <c r="ZY60" t="s">
        <v>199</v>
      </c>
    </row>
    <row r="61" spans="1:702" x14ac:dyDescent="0.3">
      <c r="A61" s="20"/>
      <c r="B61" s="21"/>
      <c r="C61" s="10"/>
      <c r="D61" s="10"/>
      <c r="E61" s="10"/>
      <c r="F61" s="7"/>
    </row>
    <row r="62" spans="1:702" ht="19.8" x14ac:dyDescent="0.3">
      <c r="A62" s="13" t="s">
        <v>200</v>
      </c>
      <c r="B62" s="14" t="s">
        <v>201</v>
      </c>
      <c r="C62" s="10"/>
      <c r="D62" s="10"/>
      <c r="E62" s="10"/>
      <c r="F62" s="11"/>
      <c r="ZY62" t="s">
        <v>202</v>
      </c>
      <c r="ZZ62" s="12"/>
    </row>
    <row r="63" spans="1:702" ht="19.8" x14ac:dyDescent="0.3">
      <c r="A63" s="15" t="s">
        <v>203</v>
      </c>
      <c r="B63" s="16" t="s">
        <v>204</v>
      </c>
      <c r="C63" s="17" t="s">
        <v>205</v>
      </c>
      <c r="D63" s="18"/>
      <c r="E63" s="18"/>
      <c r="F63" s="19">
        <f>ROUND(D63*E63,2)</f>
        <v>0</v>
      </c>
      <c r="ZY63" t="s">
        <v>206</v>
      </c>
      <c r="ZZ63" s="12" t="s">
        <v>207</v>
      </c>
    </row>
    <row r="64" spans="1:702" x14ac:dyDescent="0.3">
      <c r="A64" s="20"/>
      <c r="B64" s="21"/>
      <c r="C64" s="10"/>
      <c r="D64" s="10"/>
      <c r="E64" s="10"/>
      <c r="F64" s="22"/>
    </row>
    <row r="65" spans="1:702" ht="24" x14ac:dyDescent="0.3">
      <c r="A65" s="23"/>
      <c r="B65" s="24" t="s">
        <v>208</v>
      </c>
      <c r="C65" s="10"/>
      <c r="D65" s="10"/>
      <c r="E65" s="10"/>
      <c r="F65" s="25">
        <f>SUBTOTAL(109,F63:F64)</f>
        <v>0</v>
      </c>
      <c r="G65" s="26"/>
      <c r="ZY65" t="s">
        <v>209</v>
      </c>
    </row>
    <row r="66" spans="1:702" x14ac:dyDescent="0.3">
      <c r="A66" s="20"/>
      <c r="B66" s="21"/>
      <c r="C66" s="10"/>
      <c r="D66" s="10"/>
      <c r="E66" s="10"/>
      <c r="F66" s="7"/>
    </row>
    <row r="67" spans="1:702" ht="19.8" x14ac:dyDescent="0.3">
      <c r="A67" s="13" t="s">
        <v>210</v>
      </c>
      <c r="B67" s="14" t="s">
        <v>211</v>
      </c>
      <c r="C67" s="10"/>
      <c r="D67" s="10"/>
      <c r="E67" s="10"/>
      <c r="F67" s="11"/>
      <c r="ZY67" t="s">
        <v>212</v>
      </c>
      <c r="ZZ67" s="12"/>
    </row>
    <row r="68" spans="1:702" ht="19.8" x14ac:dyDescent="0.3">
      <c r="A68" s="15" t="s">
        <v>213</v>
      </c>
      <c r="B68" s="16" t="s">
        <v>214</v>
      </c>
      <c r="C68" s="17" t="s">
        <v>215</v>
      </c>
      <c r="D68" s="18"/>
      <c r="E68" s="18"/>
      <c r="F68" s="19">
        <f>ROUND(D68*E68,2)</f>
        <v>0</v>
      </c>
      <c r="ZY68" t="s">
        <v>216</v>
      </c>
      <c r="ZZ68" s="12" t="s">
        <v>217</v>
      </c>
    </row>
    <row r="69" spans="1:702" x14ac:dyDescent="0.3">
      <c r="A69" s="20"/>
      <c r="B69" s="21"/>
      <c r="C69" s="10"/>
      <c r="D69" s="10"/>
      <c r="E69" s="10"/>
      <c r="F69" s="22"/>
    </row>
    <row r="70" spans="1:702" ht="24" x14ac:dyDescent="0.3">
      <c r="A70" s="23"/>
      <c r="B70" s="24" t="s">
        <v>218</v>
      </c>
      <c r="C70" s="10"/>
      <c r="D70" s="10"/>
      <c r="E70" s="10"/>
      <c r="F70" s="25">
        <f>SUBTOTAL(109,F68:F69)</f>
        <v>0</v>
      </c>
      <c r="G70" s="26"/>
      <c r="ZY70" t="s">
        <v>219</v>
      </c>
    </row>
    <row r="71" spans="1:702" x14ac:dyDescent="0.3">
      <c r="A71" s="20"/>
      <c r="B71" s="21"/>
      <c r="C71" s="10"/>
      <c r="D71" s="10"/>
      <c r="E71" s="10"/>
      <c r="F71" s="7"/>
    </row>
    <row r="72" spans="1:702" ht="19.8" x14ac:dyDescent="0.3">
      <c r="A72" s="13" t="s">
        <v>220</v>
      </c>
      <c r="B72" s="14" t="s">
        <v>221</v>
      </c>
      <c r="C72" s="10"/>
      <c r="D72" s="10"/>
      <c r="E72" s="10"/>
      <c r="F72" s="11"/>
      <c r="ZY72" t="s">
        <v>222</v>
      </c>
      <c r="ZZ72" s="12"/>
    </row>
    <row r="73" spans="1:702" ht="19.8" x14ac:dyDescent="0.3">
      <c r="A73" s="15" t="s">
        <v>223</v>
      </c>
      <c r="B73" s="16" t="s">
        <v>224</v>
      </c>
      <c r="C73" s="17" t="s">
        <v>225</v>
      </c>
      <c r="D73" s="18"/>
      <c r="E73" s="18"/>
      <c r="F73" s="19">
        <f>ROUND(D73*E73,2)</f>
        <v>0</v>
      </c>
      <c r="ZY73" t="s">
        <v>226</v>
      </c>
      <c r="ZZ73" s="12" t="s">
        <v>227</v>
      </c>
    </row>
    <row r="74" spans="1:702" ht="19.8" x14ac:dyDescent="0.3">
      <c r="A74" s="15" t="s">
        <v>228</v>
      </c>
      <c r="B74" s="16" t="s">
        <v>229</v>
      </c>
      <c r="C74" s="17" t="s">
        <v>230</v>
      </c>
      <c r="D74" s="18"/>
      <c r="E74" s="18"/>
      <c r="F74" s="19">
        <f>ROUND(D74*E74,2)</f>
        <v>0</v>
      </c>
      <c r="ZY74" t="s">
        <v>231</v>
      </c>
      <c r="ZZ74" s="12" t="s">
        <v>232</v>
      </c>
    </row>
    <row r="75" spans="1:702" x14ac:dyDescent="0.3">
      <c r="A75" s="20"/>
      <c r="B75" s="21"/>
      <c r="C75" s="10"/>
      <c r="D75" s="10"/>
      <c r="E75" s="10"/>
      <c r="F75" s="22"/>
    </row>
    <row r="76" spans="1:702" ht="24" x14ac:dyDescent="0.3">
      <c r="A76" s="23"/>
      <c r="B76" s="24" t="s">
        <v>233</v>
      </c>
      <c r="C76" s="10"/>
      <c r="D76" s="10"/>
      <c r="E76" s="10"/>
      <c r="F76" s="25">
        <f>SUBTOTAL(109,F73:F75)</f>
        <v>0</v>
      </c>
      <c r="G76" s="26"/>
      <c r="ZY76" t="s">
        <v>234</v>
      </c>
    </row>
    <row r="77" spans="1:702" x14ac:dyDescent="0.3">
      <c r="A77" s="20"/>
      <c r="B77" s="21"/>
      <c r="C77" s="10"/>
      <c r="D77" s="10"/>
      <c r="E77" s="10"/>
      <c r="F77" s="7"/>
    </row>
    <row r="78" spans="1:702" x14ac:dyDescent="0.3">
      <c r="A78" s="27"/>
      <c r="B78" s="28"/>
      <c r="C78" s="29"/>
      <c r="D78" s="29"/>
      <c r="E78" s="29"/>
      <c r="F78" s="22"/>
    </row>
    <row r="79" spans="1:702" x14ac:dyDescent="0.3">
      <c r="A79" s="30"/>
      <c r="B79" s="30"/>
      <c r="C79" s="30"/>
      <c r="D79" s="30"/>
      <c r="E79" s="30"/>
      <c r="F79" s="30"/>
    </row>
    <row r="80" spans="1:702" x14ac:dyDescent="0.3">
      <c r="B80" s="31" t="s">
        <v>235</v>
      </c>
      <c r="F80" s="32">
        <f>SUBTOTAL(109,F4:F78)</f>
        <v>0</v>
      </c>
      <c r="ZY80" t="s">
        <v>236</v>
      </c>
    </row>
    <row r="81" spans="1:701" x14ac:dyDescent="0.3">
      <c r="A81" s="33">
        <v>20</v>
      </c>
      <c r="B81" s="31" t="str">
        <f>CONCATENATE("Montant TVA (",A81,"%)")</f>
        <v>Montant TVA (20%)</v>
      </c>
      <c r="F81" s="32">
        <f>(F80*A81)/100</f>
        <v>0</v>
      </c>
      <c r="ZY81" t="s">
        <v>237</v>
      </c>
    </row>
    <row r="82" spans="1:701" x14ac:dyDescent="0.3">
      <c r="B82" s="31" t="s">
        <v>238</v>
      </c>
      <c r="F82" s="32">
        <f>F80+F81</f>
        <v>0</v>
      </c>
      <c r="ZY82" t="s">
        <v>239</v>
      </c>
    </row>
    <row r="83" spans="1:701" x14ac:dyDescent="0.3">
      <c r="F83" s="32"/>
    </row>
    <row r="84" spans="1:701" x14ac:dyDescent="0.3">
      <c r="F84" s="32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rowBreaks count="1" manualBreakCount="1">
    <brk id="3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CARRELAGES - NETTOYAG</vt:lpstr>
      <vt:lpstr>'Lot N°04 CARRELAGES - NETTOYAG'!Impression_des_titres</vt:lpstr>
      <vt:lpstr>'Lot N°04 CARRELAGES - NETTOYAG'!Zone_d_impression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t.hubert</dc:creator>
  <cp:lastModifiedBy>Teddy Hubert</cp:lastModifiedBy>
  <dcterms:created xsi:type="dcterms:W3CDTF">2025-11-07T18:41:05Z</dcterms:created>
  <dcterms:modified xsi:type="dcterms:W3CDTF">2025-11-12T11:14:21Z</dcterms:modified>
</cp:coreProperties>
</file>